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war\Desktop\MirizeRocket\"/>
    </mc:Choice>
  </mc:AlternateContent>
  <xr:revisionPtr revIDLastSave="0" documentId="13_ncr:1_{5782627A-6042-42E9-B7EB-6EA78AA79502}" xr6:coauthVersionLast="45" xr6:coauthVersionMax="45" xr10:uidLastSave="{00000000-0000-0000-0000-000000000000}"/>
  <bookViews>
    <workbookView xWindow="-98" yWindow="-98" windowWidth="28996" windowHeight="15796" xr2:uid="{8FCE6770-40EE-4C5A-911C-8AE012FEAC0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C20" i="1"/>
  <c r="K7" i="1" s="1"/>
  <c r="C8" i="1"/>
  <c r="G5" i="1" s="1"/>
  <c r="G9" i="1" s="1"/>
  <c r="G11" i="1" l="1"/>
  <c r="G13" i="1" s="1"/>
  <c r="C10" i="1"/>
  <c r="K4" i="1" s="1"/>
  <c r="L7" i="1" s="1"/>
  <c r="K9" i="1" l="1"/>
  <c r="L9" i="1" s="1"/>
  <c r="K6" i="1"/>
  <c r="L6" i="1" s="1"/>
  <c r="G14" i="1"/>
  <c r="K8" i="1"/>
  <c r="L8" i="1" s="1"/>
  <c r="K10" i="1" l="1"/>
  <c r="K12" i="1" s="1"/>
  <c r="L12" i="1" s="1"/>
  <c r="L10" i="1" l="1"/>
</calcChain>
</file>

<file path=xl/sharedStrings.xml><?xml version="1.0" encoding="utf-8"?>
<sst xmlns="http://schemas.openxmlformats.org/spreadsheetml/2006/main" count="74" uniqueCount="51">
  <si>
    <t>営業時間</t>
    <rPh sb="0" eb="2">
      <t>エイギョウ</t>
    </rPh>
    <rPh sb="2" eb="4">
      <t>ジカン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</si>
  <si>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</si>
  <si>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</si>
  <si>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人件費</t>
    <rPh sb="0" eb="3">
      <t>ジンケンヒ</t>
    </rPh>
    <phoneticPr fontId="2"/>
  </si>
  <si>
    <t>費用合計</t>
    <rPh sb="0" eb="2">
      <t>ヒヨウ</t>
    </rPh>
    <rPh sb="2" eb="4">
      <t>ゴウケイ</t>
    </rPh>
    <phoneticPr fontId="2"/>
  </si>
  <si>
    <t>賃借料</t>
    <rPh sb="0" eb="3">
      <t>チンシャクリョウ</t>
    </rPh>
    <phoneticPr fontId="2"/>
  </si>
  <si>
    <t>その他費用</t>
    <rPh sb="2" eb="3">
      <t>タ</t>
    </rPh>
    <rPh sb="3" eb="5">
      <t>ヒヨウ</t>
    </rPh>
    <phoneticPr fontId="2"/>
  </si>
  <si>
    <t>本部費</t>
    <rPh sb="0" eb="2">
      <t>ホンブ</t>
    </rPh>
    <rPh sb="2" eb="3">
      <t>ヒ</t>
    </rPh>
    <phoneticPr fontId="2"/>
  </si>
  <si>
    <t>営業利益</t>
    <rPh sb="0" eb="2">
      <t>エイギョウ</t>
    </rPh>
    <rPh sb="2" eb="4">
      <t>リエキ</t>
    </rPh>
    <phoneticPr fontId="2"/>
  </si>
  <si>
    <t>営業日数</t>
    <rPh sb="0" eb="2">
      <t>エイギョウ</t>
    </rPh>
    <rPh sb="2" eb="4">
      <t>ニッスウ</t>
    </rPh>
    <phoneticPr fontId="2"/>
  </si>
  <si>
    <t>席数</t>
    <rPh sb="0" eb="2">
      <t>セキスウ</t>
    </rPh>
    <phoneticPr fontId="2"/>
  </si>
  <si>
    <t>席</t>
    <rPh sb="0" eb="1">
      <t>セキ</t>
    </rPh>
    <phoneticPr fontId="2"/>
  </si>
  <si>
    <t>客数</t>
    <rPh sb="0" eb="1">
      <t>キャク</t>
    </rPh>
    <rPh sb="1" eb="2">
      <t>スウ</t>
    </rPh>
    <phoneticPr fontId="2"/>
  </si>
  <si>
    <t>人</t>
    <rPh sb="0" eb="1">
      <t>ニン</t>
    </rPh>
    <phoneticPr fontId="2"/>
  </si>
  <si>
    <t>売上高</t>
    <rPh sb="0" eb="2">
      <t>ウリアゲ</t>
    </rPh>
    <rPh sb="2" eb="3">
      <t>ダカ</t>
    </rPh>
    <phoneticPr fontId="2"/>
  </si>
  <si>
    <t>円</t>
    <rPh sb="0" eb="1">
      <t>エン</t>
    </rPh>
    <phoneticPr fontId="2"/>
  </si>
  <si>
    <t>カット時間</t>
    <rPh sb="3" eb="5">
      <t>ジカン</t>
    </rPh>
    <phoneticPr fontId="2"/>
  </si>
  <si>
    <t>時間/月</t>
    <rPh sb="0" eb="2">
      <t>ジカン</t>
    </rPh>
    <rPh sb="3" eb="4">
      <t>ツキ</t>
    </rPh>
    <phoneticPr fontId="2"/>
  </si>
  <si>
    <t>一人の稼働時間</t>
    <rPh sb="0" eb="2">
      <t>ヒトリ</t>
    </rPh>
    <rPh sb="3" eb="5">
      <t>カドウ</t>
    </rPh>
    <rPh sb="5" eb="7">
      <t>ジカン</t>
    </rPh>
    <phoneticPr fontId="2"/>
  </si>
  <si>
    <t>人稼働率</t>
    <rPh sb="0" eb="1">
      <t>ヒト</t>
    </rPh>
    <rPh sb="1" eb="3">
      <t>カドウ</t>
    </rPh>
    <rPh sb="3" eb="4">
      <t>リツ</t>
    </rPh>
    <phoneticPr fontId="2"/>
  </si>
  <si>
    <t>必要な人数</t>
    <rPh sb="0" eb="2">
      <t>ヒツヨウ</t>
    </rPh>
    <rPh sb="3" eb="5">
      <t>ニンズウ</t>
    </rPh>
    <phoneticPr fontId="2"/>
  </si>
  <si>
    <t>労務費</t>
    <rPh sb="0" eb="3">
      <t>ロウムヒ</t>
    </rPh>
    <phoneticPr fontId="2"/>
  </si>
  <si>
    <t>円/人</t>
    <rPh sb="0" eb="1">
      <t>エン</t>
    </rPh>
    <rPh sb="2" eb="3">
      <t>ニン</t>
    </rPh>
    <phoneticPr fontId="2"/>
  </si>
  <si>
    <t>円/月</t>
    <rPh sb="0" eb="1">
      <t>エン</t>
    </rPh>
    <rPh sb="2" eb="3">
      <t>ツキ</t>
    </rPh>
    <phoneticPr fontId="2"/>
  </si>
  <si>
    <t>人件費率</t>
    <rPh sb="0" eb="3">
      <t>ジンケンヒ</t>
    </rPh>
    <rPh sb="3" eb="4">
      <t>リツ</t>
    </rPh>
    <phoneticPr fontId="2"/>
  </si>
  <si>
    <t>坪単価</t>
    <rPh sb="0" eb="1">
      <t>ツボ</t>
    </rPh>
    <rPh sb="1" eb="3">
      <t>タンカ</t>
    </rPh>
    <phoneticPr fontId="2"/>
  </si>
  <si>
    <t>坪数</t>
    <rPh sb="0" eb="2">
      <t>ツボスウ</t>
    </rPh>
    <phoneticPr fontId="2"/>
  </si>
  <si>
    <t>坪</t>
    <rPh sb="0" eb="1">
      <t>ツボ</t>
    </rPh>
    <phoneticPr fontId="2"/>
  </si>
  <si>
    <t>円/坪</t>
    <rPh sb="0" eb="1">
      <t>エン</t>
    </rPh>
    <rPh sb="2" eb="3">
      <t>ツボ</t>
    </rPh>
    <phoneticPr fontId="2"/>
  </si>
  <si>
    <t>-</t>
    <phoneticPr fontId="2"/>
  </si>
  <si>
    <t>項目</t>
    <rPh sb="0" eb="2">
      <t>コウモク</t>
    </rPh>
    <phoneticPr fontId="2"/>
  </si>
  <si>
    <t>数値</t>
    <rPh sb="0" eb="2">
      <t>スウチ</t>
    </rPh>
    <phoneticPr fontId="2"/>
  </si>
  <si>
    <t>単位</t>
    <rPh sb="0" eb="2">
      <t>タンイ</t>
    </rPh>
    <phoneticPr fontId="2"/>
  </si>
  <si>
    <t>分</t>
    <rPh sb="0" eb="1">
      <t>フン</t>
    </rPh>
    <phoneticPr fontId="2"/>
  </si>
  <si>
    <t>総カット時間</t>
    <rPh sb="0" eb="1">
      <t>ソウ</t>
    </rPh>
    <rPh sb="4" eb="6">
      <t>ジカン</t>
    </rPh>
    <phoneticPr fontId="2"/>
  </si>
  <si>
    <t>労働時間</t>
    <rPh sb="0" eb="2">
      <t>ロウドウ</t>
    </rPh>
    <rPh sb="2" eb="4">
      <t>ジカン</t>
    </rPh>
    <phoneticPr fontId="2"/>
  </si>
  <si>
    <t>実稼働時間</t>
    <rPh sb="0" eb="1">
      <t>ジツ</t>
    </rPh>
    <rPh sb="1" eb="3">
      <t>カドウ</t>
    </rPh>
    <rPh sb="3" eb="5">
      <t>ジカン</t>
    </rPh>
    <phoneticPr fontId="2"/>
  </si>
  <si>
    <t>実稼働率</t>
    <rPh sb="0" eb="1">
      <t>ジツ</t>
    </rPh>
    <rPh sb="1" eb="3">
      <t>カドウ</t>
    </rPh>
    <rPh sb="3" eb="4">
      <t>リツ</t>
    </rPh>
    <phoneticPr fontId="2"/>
  </si>
  <si>
    <t>（%）</t>
    <phoneticPr fontId="2"/>
  </si>
  <si>
    <t>店舗稼働率</t>
    <rPh sb="0" eb="2">
      <t>テンポ</t>
    </rPh>
    <rPh sb="2" eb="4">
      <t>カドウ</t>
    </rPh>
    <rPh sb="4" eb="5">
      <t>リツ</t>
    </rPh>
    <phoneticPr fontId="2"/>
  </si>
  <si>
    <t>比率</t>
    <rPh sb="0" eb="2">
      <t>ヒリツ</t>
    </rPh>
    <phoneticPr fontId="2"/>
  </si>
  <si>
    <t>金額</t>
    <rPh sb="0" eb="2">
      <t>キンガク</t>
    </rPh>
    <phoneticPr fontId="2"/>
  </si>
  <si>
    <t>勘定科目</t>
    <rPh sb="0" eb="2">
      <t>カンジョウ</t>
    </rPh>
    <rPh sb="2" eb="4">
      <t>カモク</t>
    </rPh>
    <phoneticPr fontId="2"/>
  </si>
  <si>
    <t>その他費用比率</t>
    <rPh sb="2" eb="3">
      <t>タ</t>
    </rPh>
    <rPh sb="3" eb="5">
      <t>ヒヨウ</t>
    </rPh>
    <rPh sb="5" eb="7">
      <t>ヒリツ</t>
    </rPh>
    <phoneticPr fontId="2"/>
  </si>
  <si>
    <t>本部費比率</t>
    <rPh sb="0" eb="2">
      <t>ホンブ</t>
    </rPh>
    <rPh sb="2" eb="3">
      <t>ヒ</t>
    </rPh>
    <rPh sb="3" eb="5">
      <t>ヒリツ</t>
    </rPh>
    <phoneticPr fontId="2"/>
  </si>
  <si>
    <t>売上高検証</t>
    <rPh sb="0" eb="2">
      <t>ウリアゲ</t>
    </rPh>
    <rPh sb="2" eb="3">
      <t>ダカ</t>
    </rPh>
    <rPh sb="3" eb="5">
      <t>ケンショウ</t>
    </rPh>
    <phoneticPr fontId="2"/>
  </si>
  <si>
    <t>人件費検証</t>
    <rPh sb="0" eb="3">
      <t>ジンケンヒ</t>
    </rPh>
    <rPh sb="3" eb="5">
      <t>ケンショウ</t>
    </rPh>
    <phoneticPr fontId="2"/>
  </si>
  <si>
    <t>賃借料検証</t>
    <rPh sb="0" eb="3">
      <t>チンシャクリョウ</t>
    </rPh>
    <rPh sb="3" eb="5">
      <t>ケンショウ</t>
    </rPh>
    <phoneticPr fontId="2"/>
  </si>
  <si>
    <t>その他費用検証</t>
    <rPh sb="2" eb="3">
      <t>タ</t>
    </rPh>
    <rPh sb="3" eb="5">
      <t>ヒヨウ</t>
    </rPh>
    <rPh sb="5" eb="7">
      <t>ケンショウ</t>
    </rPh>
    <phoneticPr fontId="2"/>
  </si>
  <si>
    <t>PL検証</t>
    <rPh sb="2" eb="4">
      <t>ケンショウ</t>
    </rPh>
    <phoneticPr fontId="2"/>
  </si>
  <si>
    <t>客単価</t>
    <rPh sb="0" eb="3">
      <t>キャクタンカ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</si>
</sst>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0.0%"/>
    <numFmt numFmtId="180" formatCode="#,##0.0;[Red]\-#,##0.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i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3" fillId="0" borderId="0" xfId="0" applyNumberFormat="1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179" fontId="5" fillId="0" borderId="0" xfId="2" applyNumberFormat="1" applyFont="1" applyAlignment="1">
      <alignment vertical="center" shrinkToFit="1"/>
    </xf>
    <xf numFmtId="2" fontId="3" fillId="0" borderId="0" xfId="2" applyNumberFormat="1" applyFont="1">
      <alignment vertical="center"/>
    </xf>
    <xf numFmtId="3" fontId="3" fillId="0" borderId="0" xfId="0" applyNumberFormat="1" applyFont="1">
      <alignment vertical="center"/>
    </xf>
    <xf numFmtId="180" fontId="3" fillId="0" borderId="0" xfId="1" applyNumberFormat="1" applyFont="1">
      <alignment vertical="center"/>
    </xf>
    <xf numFmtId="2" fontId="3" fillId="0" borderId="0" xfId="0" applyNumberFormat="1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EBD41-7C28-4765-94AE-ED9A89B8CF45}">
  <dimension ref="B2:L20"/>
  <sheetViews>
    <sheetView showGridLines="0" tabSelected="1" workbookViewId="0"/>
  </sheetViews>
  <sheetFormatPr defaultRowHeight="15" x14ac:dyDescent="0.7"/>
  <cols>
    <col min="1" max="1" width="2" style="1" customWidth="1"/>
    <col min="2" max="2" width="14.5625" style="1" customWidth="1"/>
    <col min="3" max="3" width="10.75" style="1" customWidth="1"/>
    <col min="4" max="4" width="7.9375" style="1" customWidth="1"/>
    <col min="5" max="5" width="2.125" style="1" customWidth="1"/>
    <col min="6" max="6" width="14.5625" style="1" customWidth="1"/>
    <col min="7" max="7" width="10.75" style="1" customWidth="1"/>
    <col min="8" max="8" width="7.9375" style="1" customWidth="1"/>
    <col min="9" max="9" width="2.125" style="1" customWidth="1"/>
    <col min="10" max="10" width="14.5625" style="1" customWidth="1"/>
    <col min="11" max="11" width="10.75" style="1" customWidth="1"/>
    <col min="12" max="12" width="7.9375" style="1" customWidth="1"/>
    <col min="13" max="13" width="2.125" style="1" customWidth="1"/>
    <col min="14" max="16384" width="9" style="1"/>
  </cols>
  <sheetData>
    <row r="2" spans="2:12" x14ac:dyDescent="0.7">
      <c r="B2" s="1" t="s">
        <v>45</v>
      </c>
      <c r="F2" s="1" t="s">
        <v>46</v>
      </c>
      <c r="J2" s="1" t="s">
        <v>49</v>
      </c>
    </row>
    <row r="3" spans="2:12" x14ac:dyDescent="0.7">
      <c r="B3" s="4" t="s">
        <v>30</v>
      </c>
      <c r="C3" s="4" t="s">
        <v>31</v>
      </c>
      <c r="D3" s="4" t="s">
        <v>32</v>
      </c>
      <c r="F3" s="4" t="s">
        <v>30</v>
      </c>
      <c r="G3" s="4" t="s">
        <v>31</v>
      </c>
      <c r="H3" s="4" t="s">
        <v>32</v>
      </c>
      <c r="J3" s="4" t="s">
        <v>42</v>
      </c>
      <c r="K3" s="4" t="s">
        <v>41</v>
      </c>
      <c r="L3" s="5" t="s">
        <v>40</v>
      </c>
    </row>
    <row r="4" spans="2:12" x14ac:dyDescent="0.7">
      <c r="B4" s="1" t="s">
        <v>9</v>
      </c>
      <c r="C4" s="1">
        <v>30</v>
      </c>
      <c r="D4" s="1" t="s">
        <v>1</v>
      </c>
      <c r="F4" s="1" t="s">
        <v>16</v>
      </c>
      <c r="G4" s="1">
        <v>10</v>
      </c>
      <c r="H4" s="1" t="s">
        <v>33</v>
      </c>
      <c r="J4" s="1" t="s">
        <v>14</v>
      </c>
      <c r="K4" s="3">
        <f>C10</f>
        <v>4050000</v>
      </c>
      <c r="L4" s="6" t="s">
        <v>29</v>
      </c>
    </row>
    <row r="5" spans="2:12" x14ac:dyDescent="0.7">
      <c r="B5" s="1" t="s">
        <v>0</v>
      </c>
      <c r="C5" s="1">
        <v>10</v>
      </c>
      <c r="D5" s="1" t="s">
        <v>2</v>
      </c>
      <c r="F5" s="1" t="s">
        <v>34</v>
      </c>
      <c r="G5" s="1">
        <f>C8*G4/60</f>
        <v>675</v>
      </c>
      <c r="H5" s="1" t="s">
        <v>2</v>
      </c>
      <c r="L5" s="7"/>
    </row>
    <row r="6" spans="2:12" x14ac:dyDescent="0.7">
      <c r="B6" s="1" t="s">
        <v>10</v>
      </c>
      <c r="C6" s="1">
        <v>3</v>
      </c>
      <c r="D6" s="1" t="s">
        <v>11</v>
      </c>
      <c r="F6" s="1" t="s">
        <v>35</v>
      </c>
      <c r="G6" s="1">
        <v>160</v>
      </c>
      <c r="H6" s="1" t="s">
        <v>2</v>
      </c>
      <c r="J6" s="1" t="s">
        <v>3</v>
      </c>
      <c r="K6" s="2">
        <f>G13</f>
        <v>2156250</v>
      </c>
      <c r="L6" s="8">
        <f>K6/$K$4</f>
        <v>0.53240740740740744</v>
      </c>
    </row>
    <row r="7" spans="2:12" x14ac:dyDescent="0.7">
      <c r="B7" s="1" t="s">
        <v>39</v>
      </c>
      <c r="C7" s="9">
        <v>0.75</v>
      </c>
      <c r="D7" s="1" t="s">
        <v>38</v>
      </c>
      <c r="F7" s="1" t="s">
        <v>37</v>
      </c>
      <c r="G7" s="9">
        <v>0.9</v>
      </c>
      <c r="H7" s="1" t="s">
        <v>38</v>
      </c>
      <c r="J7" s="1" t="s">
        <v>5</v>
      </c>
      <c r="K7" s="2">
        <f>C20</f>
        <v>300000</v>
      </c>
      <c r="L7" s="8">
        <f>K7/$K$4</f>
        <v>7.407407407407407E-2</v>
      </c>
    </row>
    <row r="8" spans="2:12" x14ac:dyDescent="0.7">
      <c r="B8" s="1" t="s">
        <v>12</v>
      </c>
      <c r="C8" s="2">
        <f>C4*C5*C6*C7*60/10</f>
        <v>4050</v>
      </c>
      <c r="D8" s="1" t="s">
        <v>13</v>
      </c>
      <c r="F8" s="1" t="s">
        <v>36</v>
      </c>
      <c r="G8" s="1">
        <f>G6*G7</f>
        <v>144</v>
      </c>
      <c r="H8" s="1" t="s">
        <v>2</v>
      </c>
      <c r="J8" s="1" t="s">
        <v>6</v>
      </c>
      <c r="K8" s="2">
        <f>K4*0.1</f>
        <v>405000</v>
      </c>
      <c r="L8" s="8">
        <f>K8/$K$4</f>
        <v>0.1</v>
      </c>
    </row>
    <row r="9" spans="2:12" x14ac:dyDescent="0.7">
      <c r="B9" s="1" t="s">
        <v>50</v>
      </c>
      <c r="C9" s="10">
        <v>1000</v>
      </c>
      <c r="D9" s="1" t="s">
        <v>22</v>
      </c>
      <c r="F9" s="1" t="s">
        <v>18</v>
      </c>
      <c r="G9" s="11">
        <f>G5/G8</f>
        <v>4.6875</v>
      </c>
      <c r="H9" s="1" t="s">
        <v>17</v>
      </c>
      <c r="J9" s="1" t="s">
        <v>7</v>
      </c>
      <c r="K9" s="2">
        <f>K4*0.15</f>
        <v>607500</v>
      </c>
      <c r="L9" s="8">
        <f>K9/$K$4</f>
        <v>0.15</v>
      </c>
    </row>
    <row r="10" spans="2:12" x14ac:dyDescent="0.7">
      <c r="B10" s="1" t="s">
        <v>14</v>
      </c>
      <c r="C10" s="2">
        <f>C8*C9</f>
        <v>4050000</v>
      </c>
      <c r="D10" s="1" t="s">
        <v>15</v>
      </c>
      <c r="F10" s="1" t="s">
        <v>19</v>
      </c>
      <c r="G10" s="9">
        <v>0.75</v>
      </c>
      <c r="H10" s="1" t="s">
        <v>38</v>
      </c>
      <c r="J10" s="1" t="s">
        <v>4</v>
      </c>
      <c r="K10" s="3">
        <f>SUM(K6:K9)</f>
        <v>3468750</v>
      </c>
      <c r="L10" s="8">
        <f>K10/$K$4</f>
        <v>0.85648148148148151</v>
      </c>
    </row>
    <row r="11" spans="2:12" x14ac:dyDescent="0.7">
      <c r="F11" s="1" t="s">
        <v>20</v>
      </c>
      <c r="G11" s="11">
        <f>G9/G10</f>
        <v>6.25</v>
      </c>
      <c r="H11" s="1" t="s">
        <v>13</v>
      </c>
      <c r="L11" s="7"/>
    </row>
    <row r="12" spans="2:12" x14ac:dyDescent="0.7">
      <c r="F12" s="1" t="s">
        <v>21</v>
      </c>
      <c r="G12" s="2">
        <v>345000</v>
      </c>
      <c r="H12" s="1" t="s">
        <v>22</v>
      </c>
      <c r="J12" s="1" t="s">
        <v>8</v>
      </c>
      <c r="K12" s="3">
        <f>K4-K10</f>
        <v>581250</v>
      </c>
      <c r="L12" s="8">
        <f>K12/$K$4</f>
        <v>0.14351851851851852</v>
      </c>
    </row>
    <row r="13" spans="2:12" x14ac:dyDescent="0.7">
      <c r="F13" s="1" t="s">
        <v>3</v>
      </c>
      <c r="G13" s="2">
        <f>G11*G12</f>
        <v>2156250</v>
      </c>
      <c r="H13" s="1" t="s">
        <v>23</v>
      </c>
    </row>
    <row r="14" spans="2:12" x14ac:dyDescent="0.7">
      <c r="F14" s="1" t="s">
        <v>24</v>
      </c>
      <c r="G14" s="9">
        <f>G13/C10</f>
        <v>0.53240740740740744</v>
      </c>
      <c r="H14" s="1" t="s">
        <v>38</v>
      </c>
    </row>
    <row r="16" spans="2:12" x14ac:dyDescent="0.7">
      <c r="B16" s="1" t="s">
        <v>47</v>
      </c>
      <c r="F16" s="1" t="s">
        <v>48</v>
      </c>
    </row>
    <row r="17" spans="2:8" x14ac:dyDescent="0.7">
      <c r="B17" s="4" t="s">
        <v>30</v>
      </c>
      <c r="C17" s="4" t="s">
        <v>31</v>
      </c>
      <c r="D17" s="4" t="s">
        <v>32</v>
      </c>
      <c r="F17" s="4" t="s">
        <v>30</v>
      </c>
      <c r="G17" s="4" t="s">
        <v>31</v>
      </c>
      <c r="H17" s="4" t="s">
        <v>32</v>
      </c>
    </row>
    <row r="18" spans="2:8" x14ac:dyDescent="0.7">
      <c r="B18" s="1" t="s">
        <v>25</v>
      </c>
      <c r="C18" s="10">
        <v>30000</v>
      </c>
      <c r="D18" s="1" t="s">
        <v>28</v>
      </c>
      <c r="F18" s="1" t="s">
        <v>43</v>
      </c>
      <c r="G18" s="12">
        <v>0.1</v>
      </c>
      <c r="H18" s="1" t="s">
        <v>38</v>
      </c>
    </row>
    <row r="19" spans="2:8" x14ac:dyDescent="0.7">
      <c r="B19" s="1" t="s">
        <v>26</v>
      </c>
      <c r="C19" s="1">
        <v>10</v>
      </c>
      <c r="D19" s="1" t="s">
        <v>27</v>
      </c>
      <c r="F19" s="1" t="s">
        <v>44</v>
      </c>
      <c r="G19" s="1">
        <v>0.15</v>
      </c>
      <c r="H19" s="1" t="s">
        <v>38</v>
      </c>
    </row>
    <row r="20" spans="2:8" x14ac:dyDescent="0.7">
      <c r="B20" s="1" t="s">
        <v>5</v>
      </c>
      <c r="C20" s="2">
        <f>C18*C19</f>
        <v>300000</v>
      </c>
      <c r="D20" s="1" t="s">
        <v>23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渡部崇志</dc:creator>
  <cp:lastModifiedBy>渡部崇志</cp:lastModifiedBy>
  <dcterms:created xsi:type="dcterms:W3CDTF">2020-05-03T01:21:52Z</dcterms:created>
  <dcterms:modified xsi:type="dcterms:W3CDTF">2020-05-03T04:42:54Z</dcterms:modified>
</cp:coreProperties>
</file>